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Бюджет!#REF!</definedName>
    <definedName name="SIGN" localSheetId="0">Бюджет!$A$14:$J$15</definedName>
  </definedNames>
  <calcPr calcId="144525"/>
</workbook>
</file>

<file path=xl/calcChain.xml><?xml version="1.0" encoding="utf-8"?>
<calcChain xmlns="http://schemas.openxmlformats.org/spreadsheetml/2006/main">
  <c r="E52" i="1" l="1"/>
  <c r="D52" i="1"/>
  <c r="C52" i="1"/>
  <c r="E31" i="1"/>
  <c r="E32" i="1"/>
  <c r="E33" i="1"/>
  <c r="D31" i="1"/>
  <c r="C31" i="1"/>
  <c r="D4" i="1" l="1"/>
  <c r="C4" i="1"/>
  <c r="D47" i="1"/>
  <c r="C47" i="1"/>
  <c r="D42" i="1"/>
  <c r="C42" i="1"/>
  <c r="D33" i="1"/>
  <c r="C33" i="1"/>
  <c r="D26" i="1"/>
  <c r="C26" i="1"/>
  <c r="D18" i="1"/>
  <c r="C18" i="1"/>
  <c r="D50" i="1"/>
  <c r="C50" i="1"/>
  <c r="E34" i="1" l="1"/>
  <c r="E35" i="1"/>
  <c r="E36" i="1"/>
  <c r="E37" i="1"/>
  <c r="E38" i="1"/>
  <c r="E40" i="1"/>
  <c r="E6" i="1" l="1"/>
  <c r="E7" i="1"/>
  <c r="E8" i="1"/>
  <c r="E9" i="1"/>
  <c r="E10" i="1"/>
  <c r="E11" i="1"/>
  <c r="E13" i="1"/>
  <c r="E15" i="1"/>
  <c r="E16" i="1"/>
  <c r="E17" i="1"/>
  <c r="E19" i="1"/>
  <c r="E20" i="1"/>
  <c r="E21" i="1"/>
  <c r="E22" i="1"/>
  <c r="E23" i="1"/>
  <c r="E24" i="1"/>
  <c r="E25" i="1"/>
  <c r="E27" i="1"/>
  <c r="E28" i="1"/>
  <c r="E29" i="1"/>
  <c r="E30" i="1"/>
  <c r="E41" i="1"/>
  <c r="E43" i="1"/>
  <c r="E44" i="1"/>
  <c r="E45" i="1"/>
  <c r="E46" i="1"/>
  <c r="E48" i="1"/>
  <c r="E49" i="1"/>
  <c r="E51" i="1"/>
  <c r="E50" i="1" l="1"/>
  <c r="D39" i="1"/>
  <c r="D14" i="1"/>
  <c r="D12" i="1"/>
  <c r="E47" i="1" l="1"/>
  <c r="E42" i="1"/>
  <c r="C39" i="1"/>
  <c r="E39" i="1" s="1"/>
  <c r="C14" i="1"/>
  <c r="E14" i="1" s="1"/>
  <c r="C12" i="1"/>
  <c r="E12" i="1" l="1"/>
  <c r="E18" i="1"/>
  <c r="E26" i="1"/>
  <c r="E4" i="1"/>
  <c r="E5" i="1"/>
</calcChain>
</file>

<file path=xl/sharedStrings.xml><?xml version="1.0" encoding="utf-8"?>
<sst xmlns="http://schemas.openxmlformats.org/spreadsheetml/2006/main" count="103" uniqueCount="102">
  <si>
    <t>КФСР</t>
  </si>
  <si>
    <t>Расход по ЛС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</si>
  <si>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</si>
  <si>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</si>
  <si>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</si>
  <si>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</si>
  <si>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</si>
  <si>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</si>
  <si>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</si>
  <si>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</si>
  <si>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</si>
  <si>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</si>
  <si>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</si>
  <si>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</si>
  <si>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</si>
  <si>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</si>
  <si>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0401</t>
  </si>
  <si>
    <t>Общеэкономические вопросы</t>
  </si>
  <si>
    <t>0405</t>
  </si>
  <si>
    <t>Сельское хозяйство и рыболовство</t>
  </si>
  <si>
    <t>0406</t>
  </si>
  <si>
    <t>Водное хозяйство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</si>
  <si>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</si>
  <si>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</si>
  <si>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</si>
  <si>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</si>
  <si>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</si>
  <si>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</si>
  <si>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</si>
  <si>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</si>
  <si>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</si>
  <si>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</si>
  <si>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</si>
  <si>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</si>
  <si>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</si>
  <si>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</si>
  <si>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</si>
  <si>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</si>
  <si>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</si>
  <si>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</si>
  <si>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</si>
  <si>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</si>
  <si>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</si>
  <si>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</si>
  <si>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</si>
  <si>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</si>
  <si>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</si>
  <si>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</si>
  <si>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0801</t>
  </si>
  <si>
    <t>Культура</t>
  </si>
  <si>
    <t>0804</t>
  </si>
  <si>
    <t>Другие вопросы в области культуры, кинематографии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</si>
  <si>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</si>
  <si>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</si>
  <si>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</si>
  <si>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</si>
  <si>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</si>
  <si>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</si>
  <si>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</si>
  <si>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</si>
  <si>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1101</t>
  </si>
  <si>
    <t>Физическая культура</t>
  </si>
  <si>
    <t>1102</t>
  </si>
  <si>
    <t>Массовый спорт</t>
  </si>
  <si>
    <t>1202</t>
  </si>
  <si>
    <t>Периодическая печать и издательства</t>
  </si>
  <si>
    <t>Итого</t>
  </si>
  <si>
    <t>% исполнения</t>
  </si>
  <si>
    <t>0100</t>
  </si>
  <si>
    <t>ОБЩЕГОСУДАРСТВЕННЫЕ ВОПРОСЫ</t>
  </si>
  <si>
    <t>0300</t>
  </si>
  <si>
    <t>0400</t>
  </si>
  <si>
    <t>0500</t>
  </si>
  <si>
    <t>0700</t>
  </si>
  <si>
    <t>0800</t>
  </si>
  <si>
    <t>1000</t>
  </si>
  <si>
    <t>1100</t>
  </si>
  <si>
    <t>1200</t>
  </si>
  <si>
    <t>НАЦИОНАЛЬНАЯ ЭКОНОМИКА</t>
  </si>
  <si>
    <t>ЖИЛИЩНО_КОММУНАЛЬНОЕ ХОЗЯЙСТВО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</si>
  <si>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</si>
  <si>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</si>
  <si>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</si>
  <si>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</si>
  <si>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</si>
  <si>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НАЦИОНАЛЬНАЯ БЕЗОПАСНОСТЬ И ПРАВООХРАНИТЕЛЬНАЯ ДЕЯТЕЛЬНОСТЬ</t>
  </si>
  <si>
    <t>0200</t>
  </si>
  <si>
    <t>0203</t>
  </si>
  <si>
    <t>0106</t>
  </si>
  <si>
    <t>0111</t>
  </si>
  <si>
    <t>0113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</si>
  <si>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</si>
  <si>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</si>
  <si>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</si>
  <si>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</si>
  <si>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</si>
  <si>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Ассигнования 2026 год</t>
  </si>
  <si>
    <t>Сведения о расходах бюджета муниципального округа в разрезе КФСР                                                                                                                                                                                                                                                                                                                                                                                                                                              (по данным месячной отчетности ) на 1 мая  2026г.</t>
  </si>
  <si>
    <t>0602</t>
  </si>
  <si>
    <t>0600</t>
  </si>
  <si>
    <t>ОХРАНА ОКРУЖАЮЩЕЙ СРЕДЫ</t>
  </si>
  <si>
    <t>Сбор, удаление отходов и очистка сточных вод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</si>
</sst>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.5"/>
      <name val="MS Sans Serif"/>
      <family val="2"/>
      <charset val="204"/>
    </font>
    <font>
      <sz val="8"/>
      <name val="Arial Cyr"/>
    </font>
    <font>
      <b/>
      <sz val="8.5"/>
      <name val="MS Sans Serif"/>
      <family val="2"/>
      <charset val="204"/>
    </font>
    <font>
      <b/>
      <sz val="8"/>
      <name val="Arial Cyr"/>
    </font>
    <font>
      <b/>
      <sz val="8.5"/>
      <name val="MS Sans Serif"/>
      <family val="2"/>
      <charset val="204"/>
    </font>
    <font>
      <b/>
      <sz val="10"/>
      <name val="Arial"/>
      <family val="2"/>
      <charset val="204"/>
    </font>
    <font>
      <b/>
      <sz val="10"/>
      <name val="MS Sans Serif"/>
      <family val="2"/>
      <charset val="204"/>
    </font>
    <font>
      <b/>
      <sz val="8"/>
      <name val="Arial"/>
      <family val="2"/>
      <charset val="204"/>
    </font>
    <font>
      <b/>
      <sz val="8"/>
      <name val="Arial Cyr"/>
      <charset val="204"/>
    </font>
    <font>
      <b/>
      <sz val="9"/>
      <name val="Arial Cy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 applyProtection="1"/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left" vertical="center" wrapText="1"/>
    </xf>
    <xf numFmtId="4" fontId="2" fillId="0" borderId="2" xfId="0" applyNumberFormat="1" applyFont="1" applyBorder="1" applyAlignment="1" applyProtection="1">
      <alignment horizontal="right" vertical="center" wrapText="1"/>
    </xf>
    <xf numFmtId="49" fontId="3" fillId="0" borderId="0" xfId="0" applyNumberFormat="1" applyFont="1" applyBorder="1" applyAlignment="1" applyProtection="1">
      <alignment horizontal="center" vertical="center" wrapText="1"/>
    </xf>
    <xf numFmtId="4" fontId="2" fillId="0" borderId="0" xfId="0" applyNumberFormat="1" applyFont="1" applyBorder="1" applyAlignment="1" applyProtection="1">
      <alignment horizontal="right" vertical="center" wrapText="1"/>
    </xf>
    <xf numFmtId="4" fontId="4" fillId="0" borderId="0" xfId="0" applyNumberFormat="1" applyFont="1" applyBorder="1" applyAlignment="1" applyProtection="1">
      <alignment horizontal="right"/>
    </xf>
    <xf numFmtId="0" fontId="6" fillId="0" borderId="0" xfId="0" applyFont="1"/>
    <xf numFmtId="49" fontId="5" fillId="0" borderId="1" xfId="0" applyNumberFormat="1" applyFont="1" applyBorder="1" applyAlignment="1" applyProtection="1">
      <alignment horizontal="center" vertical="center" wrapText="1"/>
    </xf>
    <xf numFmtId="49" fontId="2" fillId="0" borderId="5" xfId="0" applyNumberFormat="1" applyFont="1" applyBorder="1" applyAlignment="1" applyProtection="1">
      <alignment horizontal="center" vertical="center" wrapText="1"/>
    </xf>
    <xf numFmtId="49" fontId="2" fillId="0" borderId="5" xfId="0" applyNumberFormat="1" applyFont="1" applyBorder="1" applyAlignment="1" applyProtection="1">
      <alignment horizontal="left" vertical="center" wrapText="1"/>
    </xf>
    <xf numFmtId="4" fontId="2" fillId="0" borderId="5" xfId="0" applyNumberFormat="1" applyFont="1" applyBorder="1" applyAlignment="1" applyProtection="1">
      <alignment horizontal="right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4" fontId="9" fillId="2" borderId="2" xfId="0" applyNumberFormat="1" applyFont="1" applyFill="1" applyBorder="1" applyAlignment="1" applyProtection="1">
      <alignment horizontal="right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left" vertical="center" wrapText="1"/>
    </xf>
    <xf numFmtId="4" fontId="4" fillId="2" borderId="2" xfId="0" applyNumberFormat="1" applyFont="1" applyFill="1" applyBorder="1" applyAlignment="1" applyProtection="1">
      <alignment horizontal="right" vertical="center" wrapText="1"/>
    </xf>
    <xf numFmtId="4" fontId="4" fillId="0" borderId="0" xfId="0" applyNumberFormat="1" applyFont="1" applyBorder="1" applyAlignment="1" applyProtection="1">
      <alignment horizontal="right" vertical="center" wrapText="1"/>
    </xf>
    <xf numFmtId="4" fontId="4" fillId="3" borderId="0" xfId="0" applyNumberFormat="1" applyFont="1" applyFill="1" applyBorder="1" applyAlignment="1" applyProtection="1">
      <alignment horizontal="right" vertical="center" wrapText="1"/>
    </xf>
    <xf numFmtId="0" fontId="6" fillId="3" borderId="0" xfId="0" applyFont="1" applyFill="1"/>
    <xf numFmtId="0" fontId="0" fillId="0" borderId="0" xfId="0" applyAlignment="1"/>
    <xf numFmtId="4" fontId="0" fillId="0" borderId="0" xfId="0" applyNumberFormat="1"/>
    <xf numFmtId="49" fontId="10" fillId="2" borderId="3" xfId="0" applyNumberFormat="1" applyFont="1" applyFill="1" applyBorder="1" applyAlignment="1" applyProtection="1">
      <alignment horizontal="center"/>
    </xf>
    <xf numFmtId="49" fontId="10" fillId="2" borderId="4" xfId="0" applyNumberFormat="1" applyFont="1" applyFill="1" applyBorder="1" applyAlignment="1" applyProtection="1">
      <alignment horizontal="left"/>
    </xf>
    <xf numFmtId="4" fontId="2" fillId="0" borderId="2" xfId="0" applyNumberFormat="1" applyFont="1" applyBorder="1" applyAlignment="1" applyProtection="1">
      <alignment horizontal="right" vertical="center" wrapText="1"/>
    </xf>
    <xf numFmtId="4" fontId="9" fillId="2" borderId="4" xfId="0" applyNumberFormat="1" applyFont="1" applyFill="1" applyBorder="1" applyAlignment="1" applyProtection="1">
      <alignment horizontal="right"/>
    </xf>
    <xf numFmtId="49" fontId="9" fillId="2" borderId="2" xfId="0" applyNumberFormat="1" applyFont="1" applyFill="1" applyBorder="1" applyAlignment="1" applyProtection="1">
      <alignment horizontal="center" vertical="center" wrapText="1"/>
    </xf>
    <xf numFmtId="49" fontId="9" fillId="2" borderId="2" xfId="0" applyNumberFormat="1" applyFont="1" applyFill="1" applyBorder="1" applyAlignment="1" applyProtection="1">
      <alignment horizontal="left" vertical="center" wrapText="1"/>
    </xf>
    <xf numFmtId="4" fontId="9" fillId="2" borderId="3" xfId="0" applyNumberFormat="1" applyFont="1" applyFill="1" applyBorder="1" applyAlignment="1" applyProtection="1">
      <alignment horizontal="right" vertical="center" wrapText="1"/>
    </xf>
    <xf numFmtId="4" fontId="2" fillId="2" borderId="4" xfId="0" applyNumberFormat="1" applyFont="1" applyFill="1" applyBorder="1" applyAlignment="1" applyProtection="1">
      <alignment horizontal="right" vertical="center" wrapText="1"/>
    </xf>
    <xf numFmtId="4" fontId="2" fillId="2" borderId="2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0" fillId="0" borderId="0" xfId="0" applyAlignment="1"/>
    <xf numFmtId="49" fontId="2" fillId="2" borderId="2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52"/>
  <sheetViews>
    <sheetView showGridLines="0" tabSelected="1" topLeftCell="A16" workbookViewId="0">
      <selection activeCell="I43" sqref="I43"/>
    </sheetView>
  </sheetViews>
  <sheetFormatPr defaultRowHeight="12.75" customHeight="1" x14ac:dyDescent="0.2"/>
  <cols>
    <col min="1" max="1" width="10.28515625" customWidth="1"/>
    <col min="2" max="2" width="46.28515625" customWidth="1"/>
    <col min="3" max="4" width="15.42578125" customWidth="1"/>
    <col min="5" max="5" width="12.42578125" customWidth="1"/>
    <col min="6" max="6" width="15.42578125" customWidth="1"/>
    <col min="7" max="7" width="17.5703125" customWidth="1"/>
    <col min="8" max="8" width="9.140625" customWidth="1"/>
    <col min="9" max="9" width="13.140625" customWidth="1"/>
    <col min="10" max="12" width="9.140625" customWidth="1"/>
  </cols>
  <sheetData>
    <row r="1" spans="1:1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22" customFormat="1" ht="35.25" customHeight="1" x14ac:dyDescent="0.2">
      <c r="A2" s="33" t="s">
        <v>97</v>
      </c>
      <c r="B2" s="34"/>
      <c r="C2" s="34"/>
      <c r="D2" s="34"/>
      <c r="E2" s="34"/>
      <c r="F2" s="34"/>
    </row>
    <row r="3" spans="1:12" ht="21" x14ac:dyDescent="0.2">
      <c r="A3" s="2" t="s">
        <v>0</v>
      </c>
      <c r="B3" s="2" t="s">
        <v>0</v>
      </c>
      <c r="C3" s="2" t="s">
        <v>96</v>
      </c>
      <c r="D3" s="10" t="s">
        <v>1</v>
      </c>
      <c r="E3" s="2" t="s">
        <v>67</v>
      </c>
      <c r="F3" s="6"/>
    </row>
    <row r="4" spans="1:12" x14ac:dyDescent="0.2">
      <c r="A4" s="14" t="s">
        <v>68</v>
      </c>
      <c r="B4" s="14" t="s">
        <v>69</v>
      </c>
      <c r="C4" s="30">
        <f>C5+C6+C7+C8+C9+C10+C11</f>
        <v>130698353.35999998</v>
      </c>
      <c r="D4" s="30">
        <f>D5+D6+D7+D8+D9+D10+D11</f>
        <v>44037487.530000001</v>
      </c>
      <c r="E4" s="31">
        <f>D4/C4*100</f>
        <v>33.693988025007208</v>
      </c>
      <c r="F4" s="6"/>
    </row>
    <row r="5" spans="1:12" ht="36.75" customHeight="1" x14ac:dyDescent="0.2">
      <c r="A5" s="11" t="s">
        <v>2</v>
      </c>
      <c r="B5" s="12" t="s">
        <v>3</v>
      </c>
      <c r="C5" s="26">
        <v>2500121.6000000001</v>
      </c>
      <c r="D5" s="26">
        <v>8700.16</v>
      </c>
      <c r="E5" s="13">
        <f>D5/C5*100</f>
        <v>0.34798947379199474</v>
      </c>
      <c r="F5" s="7"/>
    </row>
    <row r="6" spans="1:12" ht="39" customHeight="1" x14ac:dyDescent="0.2">
      <c r="A6" s="3" t="s">
        <v>4</v>
      </c>
      <c r="B6" s="4" t="s">
        <v>5</v>
      </c>
      <c r="C6" s="26">
        <v>5218596.72</v>
      </c>
      <c r="D6" s="26">
        <v>2075239.77</v>
      </c>
      <c r="E6" s="5">
        <f t="shared" ref="E6:E52" si="0">D6/C6*100</f>
        <v>39.766241412116635</v>
      </c>
      <c r="F6" s="7"/>
    </row>
    <row r="7" spans="1:12" ht="38.25" customHeight="1" x14ac:dyDescent="0.2">
      <c r="A7" s="3" t="s">
        <v>6</v>
      </c>
      <c r="B7" s="4" t="s">
        <v>7</v>
      </c>
      <c r="C7" s="26">
        <v>82363318.159999996</v>
      </c>
      <c r="D7" s="26">
        <v>27966971.120000001</v>
      </c>
      <c r="E7" s="5">
        <f t="shared" si="0"/>
        <v>33.955614883886803</v>
      </c>
      <c r="F7" s="7"/>
    </row>
    <row r="8" spans="1:12" x14ac:dyDescent="0.2">
      <c r="A8" s="3" t="s">
        <v>8</v>
      </c>
      <c r="B8" s="4" t="s">
        <v>9</v>
      </c>
      <c r="C8" s="26">
        <v>67900</v>
      </c>
      <c r="D8" s="26">
        <v>67900</v>
      </c>
      <c r="E8" s="26">
        <f t="shared" si="0"/>
        <v>100</v>
      </c>
      <c r="F8" s="7"/>
    </row>
    <row r="9" spans="1:12" ht="33.75" x14ac:dyDescent="0.2">
      <c r="A9" s="3" t="s">
        <v>88</v>
      </c>
      <c r="B9" s="4" t="s">
        <v>91</v>
      </c>
      <c r="C9" s="26">
        <v>16101144.949999999</v>
      </c>
      <c r="D9" s="26">
        <v>4731946.66</v>
      </c>
      <c r="E9" s="26">
        <f t="shared" si="0"/>
        <v>29.388883055797844</v>
      </c>
      <c r="F9" s="7"/>
    </row>
    <row r="10" spans="1:12" x14ac:dyDescent="0.2">
      <c r="A10" s="3" t="s">
        <v>89</v>
      </c>
      <c r="B10" s="4" t="s">
        <v>92</v>
      </c>
      <c r="C10" s="26">
        <v>1539577.32</v>
      </c>
      <c r="D10" s="26">
        <v>0</v>
      </c>
      <c r="E10" s="26">
        <f t="shared" si="0"/>
        <v>0</v>
      </c>
      <c r="F10" s="7"/>
    </row>
    <row r="11" spans="1:12" x14ac:dyDescent="0.2">
      <c r="A11" s="3" t="s">
        <v>90</v>
      </c>
      <c r="B11" s="4" t="s">
        <v>93</v>
      </c>
      <c r="C11" s="26">
        <v>22907694.609999999</v>
      </c>
      <c r="D11" s="26">
        <v>9186729.8200000003</v>
      </c>
      <c r="E11" s="26">
        <f t="shared" si="0"/>
        <v>40.103249045365203</v>
      </c>
      <c r="F11" s="7"/>
    </row>
    <row r="12" spans="1:12" x14ac:dyDescent="0.2">
      <c r="A12" s="28" t="s">
        <v>86</v>
      </c>
      <c r="B12" s="29" t="s">
        <v>94</v>
      </c>
      <c r="C12" s="15">
        <f>C13</f>
        <v>1163100</v>
      </c>
      <c r="D12" s="15">
        <f>D13</f>
        <v>292289.43</v>
      </c>
      <c r="E12" s="32">
        <f t="shared" si="0"/>
        <v>25.1302063451122</v>
      </c>
      <c r="F12" s="7"/>
    </row>
    <row r="13" spans="1:12" x14ac:dyDescent="0.2">
      <c r="A13" s="3" t="s">
        <v>87</v>
      </c>
      <c r="B13" s="4" t="s">
        <v>95</v>
      </c>
      <c r="C13" s="26">
        <v>1163100</v>
      </c>
      <c r="D13" s="26">
        <v>292289.43</v>
      </c>
      <c r="E13" s="26">
        <f t="shared" si="0"/>
        <v>25.1302063451122</v>
      </c>
      <c r="F13" s="7"/>
    </row>
    <row r="14" spans="1:12" s="9" customFormat="1" ht="22.5" x14ac:dyDescent="0.2">
      <c r="A14" s="16" t="s">
        <v>70</v>
      </c>
      <c r="B14" s="17" t="s">
        <v>85</v>
      </c>
      <c r="C14" s="15">
        <f>C15+C16+C17</f>
        <v>37124066.600000001</v>
      </c>
      <c r="D14" s="15">
        <f>D15+D16+D17</f>
        <v>12402459.889999999</v>
      </c>
      <c r="E14" s="18">
        <f t="shared" si="0"/>
        <v>33.408139317366697</v>
      </c>
      <c r="F14" s="19"/>
    </row>
    <row r="15" spans="1:12" x14ac:dyDescent="0.2">
      <c r="A15" s="3" t="s">
        <v>10</v>
      </c>
      <c r="B15" s="4" t="s">
        <v>11</v>
      </c>
      <c r="C15" s="26">
        <v>35000</v>
      </c>
      <c r="D15" s="26">
        <v>3818.6</v>
      </c>
      <c r="E15" s="5">
        <f t="shared" si="0"/>
        <v>10.910285714285713</v>
      </c>
      <c r="F15" s="7"/>
    </row>
    <row r="16" spans="1:12" ht="33.75" x14ac:dyDescent="0.2">
      <c r="A16" s="3" t="s">
        <v>12</v>
      </c>
      <c r="B16" s="4" t="s">
        <v>13</v>
      </c>
      <c r="C16" s="26">
        <v>37052066.600000001</v>
      </c>
      <c r="D16" s="26">
        <v>12390241.289999999</v>
      </c>
      <c r="E16" s="5">
        <f t="shared" si="0"/>
        <v>33.440081558095869</v>
      </c>
      <c r="F16" s="7"/>
    </row>
    <row r="17" spans="1:7" ht="22.5" x14ac:dyDescent="0.2">
      <c r="A17" s="3" t="s">
        <v>14</v>
      </c>
      <c r="B17" s="4" t="s">
        <v>15</v>
      </c>
      <c r="C17" s="26">
        <v>37000</v>
      </c>
      <c r="D17" s="26">
        <v>8400</v>
      </c>
      <c r="E17" s="5">
        <f t="shared" si="0"/>
        <v>22.702702702702705</v>
      </c>
      <c r="F17" s="7"/>
    </row>
    <row r="18" spans="1:7" s="9" customFormat="1" x14ac:dyDescent="0.2">
      <c r="A18" s="16" t="s">
        <v>71</v>
      </c>
      <c r="B18" s="17" t="s">
        <v>78</v>
      </c>
      <c r="C18" s="15">
        <f>C19+C20+C21+C22+C23+C24+C25</f>
        <v>59637948.689999998</v>
      </c>
      <c r="D18" s="15">
        <f>D19+D20+D21+D22+D23+D24+D25</f>
        <v>20665818.339999996</v>
      </c>
      <c r="E18" s="18">
        <f t="shared" si="0"/>
        <v>34.652128039181221</v>
      </c>
      <c r="F18" s="19"/>
    </row>
    <row r="19" spans="1:7" x14ac:dyDescent="0.2">
      <c r="A19" s="3" t="s">
        <v>16</v>
      </c>
      <c r="B19" s="4" t="s">
        <v>17</v>
      </c>
      <c r="C19" s="26">
        <v>300000</v>
      </c>
      <c r="D19" s="26">
        <v>0</v>
      </c>
      <c r="E19" s="5">
        <f t="shared" si="0"/>
        <v>0</v>
      </c>
      <c r="F19" s="7"/>
    </row>
    <row r="20" spans="1:7" x14ac:dyDescent="0.2">
      <c r="A20" s="3" t="s">
        <v>18</v>
      </c>
      <c r="B20" s="4" t="s">
        <v>19</v>
      </c>
      <c r="C20" s="26">
        <v>8712424</v>
      </c>
      <c r="D20" s="26">
        <v>2143910.86</v>
      </c>
      <c r="E20" s="5">
        <f t="shared" si="0"/>
        <v>24.607512903412413</v>
      </c>
      <c r="F20" s="7"/>
    </row>
    <row r="21" spans="1:7" x14ac:dyDescent="0.2">
      <c r="A21" s="3" t="s">
        <v>20</v>
      </c>
      <c r="B21" s="4" t="s">
        <v>21</v>
      </c>
      <c r="C21" s="26">
        <v>82300</v>
      </c>
      <c r="D21" s="26">
        <v>43636</v>
      </c>
      <c r="E21" s="5">
        <f t="shared" si="0"/>
        <v>53.020656136087482</v>
      </c>
      <c r="F21" s="7"/>
    </row>
    <row r="22" spans="1:7" x14ac:dyDescent="0.2">
      <c r="A22" s="3" t="s">
        <v>22</v>
      </c>
      <c r="B22" s="4" t="s">
        <v>23</v>
      </c>
      <c r="C22" s="26">
        <v>3500000</v>
      </c>
      <c r="D22" s="26">
        <v>1772683</v>
      </c>
      <c r="E22" s="5">
        <f t="shared" si="0"/>
        <v>50.64808571428572</v>
      </c>
      <c r="F22" s="7"/>
      <c r="G22" s="23"/>
    </row>
    <row r="23" spans="1:7" x14ac:dyDescent="0.2">
      <c r="A23" s="3" t="s">
        <v>24</v>
      </c>
      <c r="B23" s="4" t="s">
        <v>25</v>
      </c>
      <c r="C23" s="26">
        <v>42386588.689999998</v>
      </c>
      <c r="D23" s="26">
        <v>15035517</v>
      </c>
      <c r="E23" s="5">
        <f t="shared" si="0"/>
        <v>35.472345061699279</v>
      </c>
      <c r="F23" s="7"/>
    </row>
    <row r="24" spans="1:7" x14ac:dyDescent="0.2">
      <c r="A24" s="3" t="s">
        <v>26</v>
      </c>
      <c r="B24" s="4" t="s">
        <v>27</v>
      </c>
      <c r="C24" s="26">
        <v>1395320</v>
      </c>
      <c r="D24" s="26">
        <v>446628.74</v>
      </c>
      <c r="E24" s="5">
        <f t="shared" si="0"/>
        <v>32.009054553794108</v>
      </c>
      <c r="F24" s="7"/>
    </row>
    <row r="25" spans="1:7" x14ac:dyDescent="0.2">
      <c r="A25" s="3" t="s">
        <v>28</v>
      </c>
      <c r="B25" s="4" t="s">
        <v>29</v>
      </c>
      <c r="C25" s="26">
        <v>3261316</v>
      </c>
      <c r="D25" s="26">
        <v>1223442.74</v>
      </c>
      <c r="E25" s="5">
        <f t="shared" si="0"/>
        <v>37.513774807470355</v>
      </c>
      <c r="F25" s="7"/>
    </row>
    <row r="26" spans="1:7" s="21" customFormat="1" x14ac:dyDescent="0.2">
      <c r="A26" s="16" t="s">
        <v>72</v>
      </c>
      <c r="B26" s="17" t="s">
        <v>79</v>
      </c>
      <c r="C26" s="15">
        <f>C27+C28+C29+C30</f>
        <v>138188800.12</v>
      </c>
      <c r="D26" s="15">
        <f>D27+D28+D29+D30</f>
        <v>25913958.640000001</v>
      </c>
      <c r="E26" s="18">
        <f t="shared" si="0"/>
        <v>18.752575185179197</v>
      </c>
      <c r="F26" s="20"/>
    </row>
    <row r="27" spans="1:7" x14ac:dyDescent="0.2">
      <c r="A27" s="3" t="s">
        <v>30</v>
      </c>
      <c r="B27" s="4" t="s">
        <v>31</v>
      </c>
      <c r="C27" s="26">
        <v>45376853.109999999</v>
      </c>
      <c r="D27" s="26">
        <v>6989774.5599999996</v>
      </c>
      <c r="E27" s="5">
        <f t="shared" si="0"/>
        <v>15.403832749388291</v>
      </c>
      <c r="F27" s="7"/>
    </row>
    <row r="28" spans="1:7" x14ac:dyDescent="0.2">
      <c r="A28" s="3" t="s">
        <v>32</v>
      </c>
      <c r="B28" s="4" t="s">
        <v>33</v>
      </c>
      <c r="C28" s="26">
        <v>35233151</v>
      </c>
      <c r="D28" s="26">
        <v>7626489.3700000001</v>
      </c>
      <c r="E28" s="5">
        <f t="shared" si="0"/>
        <v>21.645777211354158</v>
      </c>
      <c r="F28" s="7"/>
    </row>
    <row r="29" spans="1:7" x14ac:dyDescent="0.2">
      <c r="A29" s="3" t="s">
        <v>34</v>
      </c>
      <c r="B29" s="4" t="s">
        <v>35</v>
      </c>
      <c r="C29" s="26">
        <v>57573896.009999998</v>
      </c>
      <c r="D29" s="26">
        <v>11297694.710000001</v>
      </c>
      <c r="E29" s="5">
        <f t="shared" si="0"/>
        <v>19.6229463228226</v>
      </c>
      <c r="F29" s="7"/>
    </row>
    <row r="30" spans="1:7" ht="22.5" x14ac:dyDescent="0.2">
      <c r="A30" s="3" t="s">
        <v>36</v>
      </c>
      <c r="B30" s="4" t="s">
        <v>37</v>
      </c>
      <c r="C30" s="26">
        <v>4900</v>
      </c>
      <c r="D30" s="26">
        <v>0</v>
      </c>
      <c r="E30" s="5">
        <f t="shared" si="0"/>
        <v>0</v>
      </c>
      <c r="F30" s="7"/>
    </row>
    <row r="31" spans="1:7" x14ac:dyDescent="0.2">
      <c r="A31" s="35" t="s">
        <v>99</v>
      </c>
      <c r="B31" s="29" t="s">
        <v>100</v>
      </c>
      <c r="C31" s="32">
        <f>C32</f>
        <v>9871640</v>
      </c>
      <c r="D31" s="32">
        <f t="shared" ref="D31:E31" si="1">D32</f>
        <v>2304773.81</v>
      </c>
      <c r="E31" s="32">
        <f t="shared" si="0"/>
        <v>23.34742565571678</v>
      </c>
      <c r="F31" s="7"/>
    </row>
    <row r="32" spans="1:7" x14ac:dyDescent="0.2">
      <c r="A32" s="3" t="s">
        <v>98</v>
      </c>
      <c r="B32" s="4" t="s">
        <v>101</v>
      </c>
      <c r="C32" s="26">
        <v>9871640</v>
      </c>
      <c r="D32" s="26">
        <v>2304773.81</v>
      </c>
      <c r="E32" s="26">
        <f t="shared" si="0"/>
        <v>23.34742565571678</v>
      </c>
      <c r="F32" s="7"/>
    </row>
    <row r="33" spans="1:6" s="9" customFormat="1" x14ac:dyDescent="0.2">
      <c r="A33" s="16" t="s">
        <v>73</v>
      </c>
      <c r="B33" s="17" t="s">
        <v>80</v>
      </c>
      <c r="C33" s="15">
        <f>C34+C35+C36+C37+C38</f>
        <v>860467419.23000002</v>
      </c>
      <c r="D33" s="15">
        <f>D34+D35+D36+D37+D38</f>
        <v>269079802.57999998</v>
      </c>
      <c r="E33" s="18">
        <f t="shared" si="0"/>
        <v>31.271352821329295</v>
      </c>
      <c r="F33" s="19"/>
    </row>
    <row r="34" spans="1:6" x14ac:dyDescent="0.2">
      <c r="A34" s="3" t="s">
        <v>38</v>
      </c>
      <c r="B34" s="4" t="s">
        <v>39</v>
      </c>
      <c r="C34" s="26">
        <v>158181157.28999999</v>
      </c>
      <c r="D34" s="26">
        <v>61060068.75</v>
      </c>
      <c r="E34" s="5">
        <f t="shared" si="0"/>
        <v>38.601354166385363</v>
      </c>
      <c r="F34" s="7"/>
    </row>
    <row r="35" spans="1:6" x14ac:dyDescent="0.2">
      <c r="A35" s="3" t="s">
        <v>40</v>
      </c>
      <c r="B35" s="4" t="s">
        <v>41</v>
      </c>
      <c r="C35" s="26">
        <v>528487939.38999999</v>
      </c>
      <c r="D35" s="26">
        <v>151507842.72999999</v>
      </c>
      <c r="E35" s="5">
        <f t="shared" si="0"/>
        <v>28.668174131821409</v>
      </c>
      <c r="F35" s="7"/>
    </row>
    <row r="36" spans="1:6" x14ac:dyDescent="0.2">
      <c r="A36" s="3" t="s">
        <v>42</v>
      </c>
      <c r="B36" s="4" t="s">
        <v>43</v>
      </c>
      <c r="C36" s="26">
        <v>74711236.370000005</v>
      </c>
      <c r="D36" s="26">
        <v>27565987.649999999</v>
      </c>
      <c r="E36" s="5">
        <f t="shared" si="0"/>
        <v>36.896709235920248</v>
      </c>
      <c r="F36" s="7"/>
    </row>
    <row r="37" spans="1:6" x14ac:dyDescent="0.2">
      <c r="A37" s="3" t="s">
        <v>44</v>
      </c>
      <c r="B37" s="4" t="s">
        <v>45</v>
      </c>
      <c r="C37" s="26">
        <v>482500</v>
      </c>
      <c r="D37" s="26">
        <v>106698</v>
      </c>
      <c r="E37" s="5">
        <f t="shared" si="0"/>
        <v>22.113575129533679</v>
      </c>
      <c r="F37" s="7"/>
    </row>
    <row r="38" spans="1:6" x14ac:dyDescent="0.2">
      <c r="A38" s="3" t="s">
        <v>46</v>
      </c>
      <c r="B38" s="4" t="s">
        <v>47</v>
      </c>
      <c r="C38" s="26">
        <v>98604586.180000007</v>
      </c>
      <c r="D38" s="26">
        <v>28839205.449999999</v>
      </c>
      <c r="E38" s="5">
        <f t="shared" si="0"/>
        <v>29.247326688593173</v>
      </c>
      <c r="F38" s="7"/>
    </row>
    <row r="39" spans="1:6" s="9" customFormat="1" x14ac:dyDescent="0.2">
      <c r="A39" s="16" t="s">
        <v>74</v>
      </c>
      <c r="B39" s="17" t="s">
        <v>81</v>
      </c>
      <c r="C39" s="15">
        <f>C40+C41</f>
        <v>144103755.31</v>
      </c>
      <c r="D39" s="15">
        <f>D40+D41</f>
        <v>51320600.569999993</v>
      </c>
      <c r="E39" s="18">
        <f t="shared" si="0"/>
        <v>35.613645501186063</v>
      </c>
      <c r="F39" s="19"/>
    </row>
    <row r="40" spans="1:6" x14ac:dyDescent="0.2">
      <c r="A40" s="3" t="s">
        <v>48</v>
      </c>
      <c r="B40" s="4" t="s">
        <v>49</v>
      </c>
      <c r="C40" s="26">
        <v>112319989.11</v>
      </c>
      <c r="D40" s="26">
        <v>40422132.369999997</v>
      </c>
      <c r="E40" s="5">
        <f t="shared" si="0"/>
        <v>35.988369203288286</v>
      </c>
      <c r="F40" s="7"/>
    </row>
    <row r="41" spans="1:6" x14ac:dyDescent="0.2">
      <c r="A41" s="3" t="s">
        <v>50</v>
      </c>
      <c r="B41" s="4" t="s">
        <v>51</v>
      </c>
      <c r="C41" s="26">
        <v>31783766.199999999</v>
      </c>
      <c r="D41" s="26">
        <v>10898468.199999999</v>
      </c>
      <c r="E41" s="5">
        <f t="shared" si="0"/>
        <v>34.289417218277926</v>
      </c>
      <c r="F41" s="7"/>
    </row>
    <row r="42" spans="1:6" s="9" customFormat="1" x14ac:dyDescent="0.2">
      <c r="A42" s="16" t="s">
        <v>75</v>
      </c>
      <c r="B42" s="17" t="s">
        <v>82</v>
      </c>
      <c r="C42" s="15">
        <f>C43+C44+C45+C46</f>
        <v>20423500</v>
      </c>
      <c r="D42" s="15">
        <f>D43+D44+D45+D46</f>
        <v>6411738.4500000002</v>
      </c>
      <c r="E42" s="18">
        <f t="shared" si="0"/>
        <v>31.393925869708916</v>
      </c>
      <c r="F42" s="19"/>
    </row>
    <row r="43" spans="1:6" x14ac:dyDescent="0.2">
      <c r="A43" s="3" t="s">
        <v>52</v>
      </c>
      <c r="B43" s="4" t="s">
        <v>53</v>
      </c>
      <c r="C43" s="26">
        <v>10000000</v>
      </c>
      <c r="D43" s="26">
        <v>3356211.81</v>
      </c>
      <c r="E43" s="5">
        <f t="shared" si="0"/>
        <v>33.562118099999999</v>
      </c>
      <c r="F43" s="7"/>
    </row>
    <row r="44" spans="1:6" x14ac:dyDescent="0.2">
      <c r="A44" s="3" t="s">
        <v>54</v>
      </c>
      <c r="B44" s="4" t="s">
        <v>55</v>
      </c>
      <c r="C44" s="26">
        <v>6344000</v>
      </c>
      <c r="D44" s="26">
        <v>2216000</v>
      </c>
      <c r="E44" s="5">
        <f t="shared" si="0"/>
        <v>34.930643127364441</v>
      </c>
      <c r="F44" s="7"/>
    </row>
    <row r="45" spans="1:6" x14ac:dyDescent="0.2">
      <c r="A45" s="3" t="s">
        <v>56</v>
      </c>
      <c r="B45" s="4" t="s">
        <v>57</v>
      </c>
      <c r="C45" s="26">
        <v>3774500</v>
      </c>
      <c r="D45" s="26">
        <v>827526.64</v>
      </c>
      <c r="E45" s="5">
        <f t="shared" si="0"/>
        <v>21.924139356206123</v>
      </c>
      <c r="F45" s="7"/>
    </row>
    <row r="46" spans="1:6" x14ac:dyDescent="0.2">
      <c r="A46" s="3" t="s">
        <v>58</v>
      </c>
      <c r="B46" s="4" t="s">
        <v>59</v>
      </c>
      <c r="C46" s="26">
        <v>305000</v>
      </c>
      <c r="D46" s="26">
        <v>12000</v>
      </c>
      <c r="E46" s="5">
        <f t="shared" si="0"/>
        <v>3.9344262295081971</v>
      </c>
      <c r="F46" s="7"/>
    </row>
    <row r="47" spans="1:6" s="9" customFormat="1" x14ac:dyDescent="0.2">
      <c r="A47" s="16" t="s">
        <v>76</v>
      </c>
      <c r="B47" s="17" t="s">
        <v>83</v>
      </c>
      <c r="C47" s="15">
        <f>C48+C49</f>
        <v>71304583</v>
      </c>
      <c r="D47" s="15">
        <f>D48+D49</f>
        <v>24288921</v>
      </c>
      <c r="E47" s="18">
        <f t="shared" si="0"/>
        <v>34.063618323102737</v>
      </c>
      <c r="F47" s="19"/>
    </row>
    <row r="48" spans="1:6" x14ac:dyDescent="0.2">
      <c r="A48" s="3" t="s">
        <v>60</v>
      </c>
      <c r="B48" s="4" t="s">
        <v>61</v>
      </c>
      <c r="C48" s="26">
        <v>9931970</v>
      </c>
      <c r="D48" s="26">
        <v>3310592</v>
      </c>
      <c r="E48" s="5">
        <f t="shared" si="0"/>
        <v>33.33268223726008</v>
      </c>
      <c r="F48" s="7"/>
    </row>
    <row r="49" spans="1:6" x14ac:dyDescent="0.2">
      <c r="A49" s="3" t="s">
        <v>62</v>
      </c>
      <c r="B49" s="4" t="s">
        <v>63</v>
      </c>
      <c r="C49" s="26">
        <v>61372613</v>
      </c>
      <c r="D49" s="26">
        <v>20978329</v>
      </c>
      <c r="E49" s="5">
        <f t="shared" si="0"/>
        <v>34.181906186722081</v>
      </c>
      <c r="F49" s="7"/>
    </row>
    <row r="50" spans="1:6" s="9" customFormat="1" x14ac:dyDescent="0.2">
      <c r="A50" s="16" t="s">
        <v>77</v>
      </c>
      <c r="B50" s="17" t="s">
        <v>84</v>
      </c>
      <c r="C50" s="15">
        <f>C51</f>
        <v>4312654</v>
      </c>
      <c r="D50" s="15">
        <f>D51</f>
        <v>1479709.62</v>
      </c>
      <c r="E50" s="18">
        <f t="shared" si="0"/>
        <v>34.310881883870117</v>
      </c>
      <c r="F50" s="19"/>
    </row>
    <row r="51" spans="1:6" x14ac:dyDescent="0.2">
      <c r="A51" s="3" t="s">
        <v>64</v>
      </c>
      <c r="B51" s="4" t="s">
        <v>65</v>
      </c>
      <c r="C51" s="26">
        <v>4312654</v>
      </c>
      <c r="D51" s="26">
        <v>1479709.62</v>
      </c>
      <c r="E51" s="5">
        <f t="shared" si="0"/>
        <v>34.310881883870117</v>
      </c>
      <c r="F51" s="7"/>
    </row>
    <row r="52" spans="1:6" ht="15.75" customHeight="1" x14ac:dyDescent="0.2">
      <c r="A52" s="24" t="s">
        <v>66</v>
      </c>
      <c r="B52" s="25"/>
      <c r="C52" s="27">
        <f>C4+C12+C14+C18+C26+C33+C39+C42+C47+C50+C31</f>
        <v>1477295820.3099999</v>
      </c>
      <c r="D52" s="27">
        <f>D4+D12+D14+D18+D26+D33+D39+D42+D47+D50+D31</f>
        <v>458197559.85999995</v>
      </c>
      <c r="E52" s="32">
        <f t="shared" si="0"/>
        <v>31.015965357828634</v>
      </c>
      <c r="F52" s="8"/>
    </row>
  </sheetData>
  <mergeCells count="1">
    <mergeCell ref="A2:F2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Наташа</dc:creator>
  <dc:description>POI HSSF rep:2.56.0.208 (p3)</dc:description>
  <cp:lastModifiedBy>User</cp:lastModifiedBy>
  <dcterms:created xsi:type="dcterms:W3CDTF">2024-04-04T13:21:19Z</dcterms:created>
  <dcterms:modified xsi:type="dcterms:W3CDTF">2026-05-06T13:47:21Z</dcterms:modified>
</cp:coreProperties>
</file>